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3905" windowHeight="84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<sst xmlns="http://schemas.openxmlformats.org/spreadsheetml/2006/main" count="28" uniqueCount="28">
  <si>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Current</t>
  </si>
  <si>
    <t>Volts</t>
  </si>
  <si>
    <t>Speed</t>
  </si>
  <si>
    <t>Rpm Gen</t>
  </si>
  <si>
    <t>Rpm Motor</t>
  </si>
  <si>
    <t>Amps Shunt</t>
  </si>
  <si>
    <t>Power In</t>
  </si>
  <si>
    <t>Watts</t>
  </si>
  <si>
    <t>Torque</t>
  </si>
  <si>
    <t>Kgm</t>
  </si>
  <si>
    <t>Nm</t>
  </si>
  <si>
    <t>Power Out</t>
  </si>
  <si>
    <t>Efficiency</t>
  </si>
  <si>
    <t>%</t>
  </si>
  <si>
    <t>2. Refer to sheet 1 for further details</t>
  </si>
  <si>
    <t>Motor:</t>
  </si>
  <si>
    <t>Volts Shunt</t>
  </si>
  <si>
    <t>Voltage Motor</t>
  </si>
  <si>
    <t>Pulley Motor</t>
  </si>
  <si>
    <t>Pulley Gen</t>
  </si>
  <si>
    <t>1. Drive Ratio Oposite</t>
  </si>
  <si>
    <t>Model</t>
  </si>
  <si>
    <t>THE GRAPH SHOWN BELOW IS PRODUCED WITH THE BRUSH HOLDER SET IN THE NEUTRAL</t>
  </si>
  <si>
    <t xml:space="preserve">POSITION, IF YOU ROTATE THE HOLDER AS PER INSTRUCTIONS IT IS POSSIBLE TO SET FOR </t>
  </si>
  <si>
    <t>MAXIMUM  POWER AND EFFICIENCY FOR 1 DIRECTION ONLY</t>
  </si>
  <si>
    <t>DoB</t>
  </si>
  <si>
    <t>K Watts</t>
  </si>
  <si>
    <t>170-126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</si>
</sst>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/mm/yy;@"/>
  </numFmts>
  <fonts count="16">
    <font>
      <sz val="10"/>
      <name val="Arial"/>
      <family val="0"/>
    </font>
    <font>
      <b/>
      <sz val="10"/>
      <name val="Arial"/>
      <family val="2"/>
    </font>
    <font>
      <sz val="16.75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20"/>
      <name val="Arial"/>
      <family val="0"/>
    </font>
    <font>
      <b/>
      <sz val="16.5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173" fontId="15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Efficiency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Sheet3!$K$12</c:f>
              <c:strCache>
                <c:ptCount val="1"/>
                <c:pt idx="0">
                  <c:v>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31.333333333333336</c:v>
                </c:pt>
                <c:pt idx="1">
                  <c:v>51.333333333333336</c:v>
                </c:pt>
                <c:pt idx="2">
                  <c:v>65.66666666666667</c:v>
                </c:pt>
                <c:pt idx="3">
                  <c:v>79.66666666666667</c:v>
                </c:pt>
                <c:pt idx="4">
                  <c:v>88.33333333333334</c:v>
                </c:pt>
                <c:pt idx="5">
                  <c:v>100</c:v>
                </c:pt>
                <c:pt idx="6">
                  <c:v>110</c:v>
                </c:pt>
                <c:pt idx="7">
                  <c:v>121.33333333333333</c:v>
                </c:pt>
                <c:pt idx="8">
                  <c:v>140.66666666666669</c:v>
                </c:pt>
                <c:pt idx="9">
                  <c:v>173.66666666666669</c:v>
                </c:pt>
              </c:numCache>
            </c:numRef>
          </c:xVal>
          <c:yVal>
            <c:numRef>
              <c:f>Sheet3!$K$13:$K$22</c:f>
              <c:numCache>
                <c:ptCount val="10"/>
                <c:pt idx="0">
                  <c:v>30.127286934351183</c:v>
                </c:pt>
                <c:pt idx="1">
                  <c:v>56.01997445236345</c:v>
                </c:pt>
                <c:pt idx="2">
                  <c:v>61.099203191511094</c:v>
                </c:pt>
                <c:pt idx="3">
                  <c:v>66.09557457665942</c:v>
                </c:pt>
                <c:pt idx="4">
                  <c:v>67.20520704908962</c:v>
                </c:pt>
                <c:pt idx="5">
                  <c:v>70.25608227064943</c:v>
                </c:pt>
                <c:pt idx="6">
                  <c:v>71.09575442815462</c:v>
                </c:pt>
                <c:pt idx="7">
                  <c:v>70.94764113795651</c:v>
                </c:pt>
                <c:pt idx="8">
                  <c:v>71.84224658551284</c:v>
                </c:pt>
                <c:pt idx="9">
                  <c:v>71.80011218178737</c:v>
                </c:pt>
              </c:numCache>
            </c:numRef>
          </c:yVal>
          <c:smooth val="1"/>
        </c:ser>
        <c:axId val="42195554"/>
        <c:axId val="44215667"/>
      </c:scatterChart>
      <c:valAx>
        <c:axId val="42195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15667"/>
        <c:crosses val="autoZero"/>
        <c:crossBetween val="midCat"/>
        <c:dispUnits/>
      </c:valAx>
      <c:valAx>
        <c:axId val="442156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95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Sheet3!$H$11</c:f>
              <c:strCache>
                <c:ptCount val="1"/>
                <c:pt idx="0">
                  <c:v>Torque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31.333333333333336</c:v>
                </c:pt>
                <c:pt idx="1">
                  <c:v>51.333333333333336</c:v>
                </c:pt>
                <c:pt idx="2">
                  <c:v>65.66666666666667</c:v>
                </c:pt>
                <c:pt idx="3">
                  <c:v>79.66666666666667</c:v>
                </c:pt>
                <c:pt idx="4">
                  <c:v>88.33333333333334</c:v>
                </c:pt>
                <c:pt idx="5">
                  <c:v>100</c:v>
                </c:pt>
                <c:pt idx="6">
                  <c:v>110</c:v>
                </c:pt>
                <c:pt idx="7">
                  <c:v>121.33333333333333</c:v>
                </c:pt>
                <c:pt idx="8">
                  <c:v>140.66666666666669</c:v>
                </c:pt>
                <c:pt idx="9">
                  <c:v>173.66666666666669</c:v>
                </c:pt>
              </c:numCache>
            </c:numRef>
          </c:xVal>
          <c:yVal>
            <c:numRef>
              <c:f>Sheet3!$H$13:$H$22</c:f>
              <c:numCache>
                <c:ptCount val="10"/>
                <c:pt idx="0">
                  <c:v>0.6</c:v>
                </c:pt>
                <c:pt idx="1">
                  <c:v>1.9</c:v>
                </c:pt>
                <c:pt idx="2">
                  <c:v>2.7</c:v>
                </c:pt>
                <c:pt idx="3">
                  <c:v>3.6</c:v>
                </c:pt>
                <c:pt idx="4">
                  <c:v>4.1</c:v>
                </c:pt>
                <c:pt idx="5">
                  <c:v>4.9</c:v>
                </c:pt>
                <c:pt idx="6">
                  <c:v>5.5</c:v>
                </c:pt>
                <c:pt idx="7">
                  <c:v>6.1</c:v>
                </c:pt>
                <c:pt idx="8">
                  <c:v>7.3</c:v>
                </c:pt>
                <c:pt idx="9">
                  <c:v>9.3</c:v>
                </c:pt>
              </c:numCache>
            </c:numRef>
          </c:yVal>
          <c:smooth val="1"/>
        </c:ser>
        <c:axId val="62396684"/>
        <c:axId val="24699245"/>
      </c:scatterChart>
      <c:valAx>
        <c:axId val="6239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99245"/>
        <c:crosses val="autoZero"/>
        <c:crossBetween val="midCat"/>
        <c:dispUnits/>
      </c:valAx>
      <c:valAx>
        <c:axId val="24699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966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Power Out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Sheet3!$J$12</c:f>
              <c:strCache>
                <c:ptCount val="1"/>
                <c:pt idx="0">
                  <c:v>K Watts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31.333333333333336</c:v>
                </c:pt>
                <c:pt idx="1">
                  <c:v>51.333333333333336</c:v>
                </c:pt>
                <c:pt idx="2">
                  <c:v>65.66666666666667</c:v>
                </c:pt>
                <c:pt idx="3">
                  <c:v>79.66666666666667</c:v>
                </c:pt>
                <c:pt idx="4">
                  <c:v>88.33333333333334</c:v>
                </c:pt>
                <c:pt idx="5">
                  <c:v>100</c:v>
                </c:pt>
                <c:pt idx="6">
                  <c:v>110</c:v>
                </c:pt>
                <c:pt idx="7">
                  <c:v>121.33333333333333</c:v>
                </c:pt>
                <c:pt idx="8">
                  <c:v>140.66666666666669</c:v>
                </c:pt>
                <c:pt idx="9">
                  <c:v>173.66666666666669</c:v>
                </c:pt>
              </c:numCache>
            </c:numRef>
          </c:xVal>
          <c:yVal>
            <c:numRef>
              <c:f>Sheet3!$J$13:$J$22</c:f>
              <c:numCache>
                <c:ptCount val="10"/>
                <c:pt idx="0">
                  <c:v>0.1210193031294931</c:v>
                </c:pt>
                <c:pt idx="1">
                  <c:v>0.3289791673039861</c:v>
                </c:pt>
                <c:pt idx="2">
                  <c:v>0.45538254458686417</c:v>
                </c:pt>
                <c:pt idx="3">
                  <c:v>0.5939612713756921</c:v>
                </c:pt>
                <c:pt idx="4">
                  <c:v>0.6672580990547279</c:v>
                </c:pt>
                <c:pt idx="5">
                  <c:v>0.7854629997858608</c:v>
                </c:pt>
                <c:pt idx="6">
                  <c:v>0.8704253214638972</c:v>
                </c:pt>
                <c:pt idx="7">
                  <c:v>0.9529403367085767</c:v>
                </c:pt>
                <c:pt idx="8">
                  <c:v>1.1106284478978659</c:v>
                </c:pt>
                <c:pt idx="9">
                  <c:v>1.3504236899262752</c:v>
                </c:pt>
              </c:numCache>
            </c:numRef>
          </c:yVal>
          <c:smooth val="1"/>
        </c:ser>
        <c:axId val="20966614"/>
        <c:axId val="54481799"/>
      </c:scatterChart>
      <c:valAx>
        <c:axId val="20966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81799"/>
        <c:crosses val="autoZero"/>
        <c:crossBetween val="midCat"/>
        <c:dispUnits/>
      </c:valAx>
      <c:valAx>
        <c:axId val="54481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 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66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31.333333333333336</c:v>
                </c:pt>
                <c:pt idx="1">
                  <c:v>51.333333333333336</c:v>
                </c:pt>
                <c:pt idx="2">
                  <c:v>65.66666666666667</c:v>
                </c:pt>
                <c:pt idx="3">
                  <c:v>79.66666666666667</c:v>
                </c:pt>
                <c:pt idx="4">
                  <c:v>88.33333333333334</c:v>
                </c:pt>
                <c:pt idx="5">
                  <c:v>100</c:v>
                </c:pt>
                <c:pt idx="6">
                  <c:v>110</c:v>
                </c:pt>
                <c:pt idx="7">
                  <c:v>121.33333333333333</c:v>
                </c:pt>
                <c:pt idx="8">
                  <c:v>140.66666666666669</c:v>
                </c:pt>
                <c:pt idx="9">
                  <c:v>173.66666666666669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1978</c:v>
                </c:pt>
                <c:pt idx="1">
                  <c:v>1698</c:v>
                </c:pt>
                <c:pt idx="2">
                  <c:v>1654</c:v>
                </c:pt>
                <c:pt idx="3">
                  <c:v>1618</c:v>
                </c:pt>
                <c:pt idx="4">
                  <c:v>1596</c:v>
                </c:pt>
                <c:pt idx="5">
                  <c:v>1572</c:v>
                </c:pt>
                <c:pt idx="6">
                  <c:v>1552</c:v>
                </c:pt>
                <c:pt idx="7">
                  <c:v>1532</c:v>
                </c:pt>
                <c:pt idx="8">
                  <c:v>1492</c:v>
                </c:pt>
                <c:pt idx="9">
                  <c:v>1424</c:v>
                </c:pt>
              </c:numCache>
            </c:numRef>
          </c:yVal>
          <c:smooth val="1"/>
        </c:ser>
        <c:axId val="20574144"/>
        <c:axId val="50949569"/>
      </c:scatterChart>
      <c:valAx>
        <c:axId val="205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49569"/>
        <c:crosses val="autoZero"/>
        <c:crossBetween val="midCat"/>
        <c:dispUnits/>
      </c:valAx>
      <c:valAx>
        <c:axId val="5094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741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Speed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Sheet3!$B$13:$B$22</c:f>
              <c:numCache>
                <c:ptCount val="10"/>
                <c:pt idx="0">
                  <c:v>12.82</c:v>
                </c:pt>
                <c:pt idx="1">
                  <c:v>11.44</c:v>
                </c:pt>
                <c:pt idx="2">
                  <c:v>11.35</c:v>
                </c:pt>
                <c:pt idx="3">
                  <c:v>11.28</c:v>
                </c:pt>
                <c:pt idx="4">
                  <c:v>11.24</c:v>
                </c:pt>
                <c:pt idx="5">
                  <c:v>11.18</c:v>
                </c:pt>
                <c:pt idx="6">
                  <c:v>11.13</c:v>
                </c:pt>
                <c:pt idx="7">
                  <c:v>11.07</c:v>
                </c:pt>
                <c:pt idx="8">
                  <c:v>10.99</c:v>
                </c:pt>
                <c:pt idx="9">
                  <c:v>10.83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1978</c:v>
                </c:pt>
                <c:pt idx="1">
                  <c:v>1698</c:v>
                </c:pt>
                <c:pt idx="2">
                  <c:v>1654</c:v>
                </c:pt>
                <c:pt idx="3">
                  <c:v>1618</c:v>
                </c:pt>
                <c:pt idx="4">
                  <c:v>1596</c:v>
                </c:pt>
                <c:pt idx="5">
                  <c:v>1572</c:v>
                </c:pt>
                <c:pt idx="6">
                  <c:v>1552</c:v>
                </c:pt>
                <c:pt idx="7">
                  <c:v>1532</c:v>
                </c:pt>
                <c:pt idx="8">
                  <c:v>1492</c:v>
                </c:pt>
                <c:pt idx="9">
                  <c:v>1424</c:v>
                </c:pt>
              </c:numCache>
            </c:numRef>
          </c:yVal>
          <c:smooth val="1"/>
        </c:ser>
        <c:axId val="55892938"/>
        <c:axId val="33274395"/>
      </c:scatterChart>
      <c:valAx>
        <c:axId val="5589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74395"/>
        <c:crosses val="autoZero"/>
        <c:crossBetween val="midCat"/>
        <c:dispUnits/>
      </c:valAx>
      <c:valAx>
        <c:axId val="3327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92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0.47575</cdr:y>
    </cdr:from>
    <cdr:to>
      <cdr:x>0.621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352550"/>
          <a:ext cx="57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22</xdr:row>
      <xdr:rowOff>95250</xdr:rowOff>
    </xdr:from>
    <xdr:to>
      <xdr:col>12</xdr:col>
      <xdr:colOff>9525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895350" y="3867150"/>
        <a:ext cx="77628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74</xdr:row>
      <xdr:rowOff>0</xdr:rowOff>
    </xdr:from>
    <xdr:to>
      <xdr:col>12</xdr:col>
      <xdr:colOff>95250</xdr:colOff>
      <xdr:row>91</xdr:row>
      <xdr:rowOff>104775</xdr:rowOff>
    </xdr:to>
    <xdr:graphicFrame>
      <xdr:nvGraphicFramePr>
        <xdr:cNvPr id="2" name="Chart 2"/>
        <xdr:cNvGraphicFramePr/>
      </xdr:nvGraphicFramePr>
      <xdr:xfrm>
        <a:off x="5162550" y="12192000"/>
        <a:ext cx="35814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73</xdr:row>
      <xdr:rowOff>133350</xdr:rowOff>
    </xdr:from>
    <xdr:to>
      <xdr:col>6</xdr:col>
      <xdr:colOff>381000</xdr:colOff>
      <xdr:row>91</xdr:row>
      <xdr:rowOff>85725</xdr:rowOff>
    </xdr:to>
    <xdr:graphicFrame>
      <xdr:nvGraphicFramePr>
        <xdr:cNvPr id="3" name="Chart 3"/>
        <xdr:cNvGraphicFramePr/>
      </xdr:nvGraphicFramePr>
      <xdr:xfrm>
        <a:off x="847725" y="12163425"/>
        <a:ext cx="41719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56</xdr:row>
      <xdr:rowOff>76200</xdr:rowOff>
    </xdr:from>
    <xdr:to>
      <xdr:col>12</xdr:col>
      <xdr:colOff>95250</xdr:colOff>
      <xdr:row>73</xdr:row>
      <xdr:rowOff>66675</xdr:rowOff>
    </xdr:to>
    <xdr:graphicFrame>
      <xdr:nvGraphicFramePr>
        <xdr:cNvPr id="4" name="Chart 4"/>
        <xdr:cNvGraphicFramePr/>
      </xdr:nvGraphicFramePr>
      <xdr:xfrm>
        <a:off x="5143500" y="9353550"/>
        <a:ext cx="3600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56</xdr:row>
      <xdr:rowOff>142875</xdr:rowOff>
    </xdr:from>
    <xdr:to>
      <xdr:col>6</xdr:col>
      <xdr:colOff>352425</xdr:colOff>
      <xdr:row>73</xdr:row>
      <xdr:rowOff>57150</xdr:rowOff>
    </xdr:to>
    <xdr:graphicFrame>
      <xdr:nvGraphicFramePr>
        <xdr:cNvPr id="5" name="Chart 5"/>
        <xdr:cNvGraphicFramePr/>
      </xdr:nvGraphicFramePr>
      <xdr:xfrm>
        <a:off x="857250" y="9420225"/>
        <a:ext cx="413385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tabSelected="1" workbookViewId="0" topLeftCell="B1">
      <selection activeCell="H6" sqref="H6"/>
    </sheetView>
  </sheetViews>
  <sheetFormatPr defaultColWidth="11.421875" defaultRowHeight="12.75"/>
  <cols>
    <col min="1" max="1" width="9.140625" style="0" customWidth="1"/>
    <col min="2" max="2" width="12.57421875" style="0" bestFit="1" customWidth="1"/>
    <col min="3" max="3" width="13.140625" style="0" customWidth="1"/>
    <col min="4" max="4" width="12.140625" style="0" customWidth="1"/>
    <col min="5" max="5" width="9.140625" style="0" customWidth="1"/>
    <col min="6" max="6" width="13.421875" style="0" bestFit="1" customWidth="1"/>
    <col min="7" max="7" width="11.00390625" style="0" customWidth="1"/>
    <col min="8" max="8" width="12.57421875" style="0" customWidth="1"/>
    <col min="9" max="16384" width="9.140625" style="0" customWidth="1"/>
  </cols>
  <sheetData>
    <row r="1" ht="13.5" thickBot="1"/>
    <row r="2" spans="3:10" s="2" customFormat="1" ht="12.75">
      <c r="C2" s="6" t="s">
        <v>22</v>
      </c>
      <c r="D2" s="7"/>
      <c r="E2" s="7"/>
      <c r="F2" s="7"/>
      <c r="G2" s="7"/>
      <c r="H2" s="7"/>
      <c r="I2" s="7"/>
      <c r="J2" s="8"/>
    </row>
    <row r="3" spans="3:10" s="2" customFormat="1" ht="12.75">
      <c r="C3" s="9" t="s">
        <v>23</v>
      </c>
      <c r="D3" s="10"/>
      <c r="E3" s="10"/>
      <c r="F3" s="10"/>
      <c r="G3" s="10"/>
      <c r="H3" s="10"/>
      <c r="I3" s="10"/>
      <c r="J3" s="11"/>
    </row>
    <row r="4" spans="3:10" s="2" customFormat="1" ht="13.5" thickBot="1">
      <c r="C4" s="12" t="s">
        <v>24</v>
      </c>
      <c r="D4" s="13"/>
      <c r="E4" s="13"/>
      <c r="F4" s="13"/>
      <c r="G4" s="13"/>
      <c r="H4" s="13"/>
      <c r="I4" s="13"/>
      <c r="J4" s="14"/>
    </row>
    <row r="7" spans="2:8" s="15" customFormat="1" ht="27.75" customHeight="1">
      <c r="B7" s="15" t="s">
        <v>15</v>
      </c>
      <c r="C7" s="16">
        <v>971904</v>
      </c>
      <c r="E7" s="15" t="s">
        <v>25</v>
      </c>
      <c r="F7" s="18">
        <v>38160</v>
      </c>
      <c r="G7" s="15" t="s">
        <v>21</v>
      </c>
      <c r="H7" s="15" t="s">
        <v>27</v>
      </c>
    </row>
    <row r="8" spans="3:8" ht="12.75">
      <c r="C8" t="s">
        <v>20</v>
      </c>
      <c r="G8" t="s">
        <v>18</v>
      </c>
      <c r="H8" s="3">
        <v>24</v>
      </c>
    </row>
    <row r="9" spans="3:8" ht="12.75">
      <c r="C9" t="s">
        <v>14</v>
      </c>
      <c r="G9" t="s">
        <v>19</v>
      </c>
      <c r="H9" s="3">
        <v>48</v>
      </c>
    </row>
    <row r="11" spans="2:15" ht="12.75">
      <c r="B11" t="s">
        <v>17</v>
      </c>
      <c r="C11" s="19" t="s">
        <v>0</v>
      </c>
      <c r="D11" s="19"/>
      <c r="E11" t="s">
        <v>6</v>
      </c>
      <c r="F11" s="19" t="s">
        <v>2</v>
      </c>
      <c r="G11" s="19"/>
      <c r="H11" s="19" t="s">
        <v>8</v>
      </c>
      <c r="I11" s="19"/>
      <c r="J11" t="s">
        <v>11</v>
      </c>
      <c r="K11" t="s">
        <v>12</v>
      </c>
      <c r="M11" s="17"/>
      <c r="O11" s="17"/>
    </row>
    <row r="12" spans="2:11" ht="12.75">
      <c r="B12" t="s">
        <v>1</v>
      </c>
      <c r="C12" t="s">
        <v>16</v>
      </c>
      <c r="D12" t="s">
        <v>5</v>
      </c>
      <c r="E12" t="s">
        <v>7</v>
      </c>
      <c r="F12" t="s">
        <v>3</v>
      </c>
      <c r="G12" t="s">
        <v>4</v>
      </c>
      <c r="H12" t="s">
        <v>10</v>
      </c>
      <c r="I12" t="s">
        <v>9</v>
      </c>
      <c r="J12" t="s">
        <v>26</v>
      </c>
      <c r="K12" t="s">
        <v>13</v>
      </c>
    </row>
    <row r="13" spans="2:11" ht="12.75">
      <c r="B13" s="4">
        <v>12.82</v>
      </c>
      <c r="C13" s="4">
        <v>9.4</v>
      </c>
      <c r="D13" s="1">
        <f>C13/0.3</f>
        <v>31.333333333333336</v>
      </c>
      <c r="E13" s="1">
        <f>(B13*D13)/1000</f>
        <v>0.4016933333333334</v>
      </c>
      <c r="F13" s="4">
        <v>989</v>
      </c>
      <c r="G13" s="1">
        <f>(F13/$H$8)*$H$9</f>
        <v>1978</v>
      </c>
      <c r="H13" s="4">
        <v>0.6</v>
      </c>
      <c r="I13" s="1">
        <f>H13/9.8067</f>
        <v>0.06118266083391967</v>
      </c>
      <c r="J13" s="1">
        <f>(G13*I13)/1000</f>
        <v>0.1210193031294931</v>
      </c>
      <c r="K13" s="1">
        <f aca="true" t="shared" si="0" ref="K13:K22">(J13/E13)*100</f>
        <v>30.127286934351183</v>
      </c>
    </row>
    <row r="14" spans="2:11" ht="12.75">
      <c r="B14" s="4">
        <v>11.44</v>
      </c>
      <c r="C14" s="4">
        <v>15.4</v>
      </c>
      <c r="D14" s="1">
        <f aca="true" t="shared" si="1" ref="D14:D22">C14/0.3</f>
        <v>51.333333333333336</v>
      </c>
      <c r="E14" s="1">
        <f aca="true" t="shared" si="2" ref="E14:E22">(B14*D14)/1000</f>
        <v>0.5872533333333333</v>
      </c>
      <c r="F14" s="4">
        <v>849</v>
      </c>
      <c r="G14" s="1">
        <f aca="true" t="shared" si="3" ref="G14:G22">(F14/$H$8)*$H$9</f>
        <v>1698</v>
      </c>
      <c r="H14" s="4">
        <v>1.9</v>
      </c>
      <c r="I14" s="1">
        <f aca="true" t="shared" si="4" ref="I14:I22">H14/9.8067</f>
        <v>0.19374509264074563</v>
      </c>
      <c r="J14" s="1">
        <f aca="true" t="shared" si="5" ref="J14:J22">(G14*I14)/1000</f>
        <v>0.3289791673039861</v>
      </c>
      <c r="K14" s="1">
        <f t="shared" si="0"/>
        <v>56.01997445236345</v>
      </c>
    </row>
    <row r="15" spans="2:11" ht="12.75">
      <c r="B15" s="4">
        <v>11.35</v>
      </c>
      <c r="C15" s="4">
        <v>19.7</v>
      </c>
      <c r="D15" s="1">
        <f t="shared" si="1"/>
        <v>65.66666666666667</v>
      </c>
      <c r="E15" s="1">
        <f t="shared" si="2"/>
        <v>0.7453166666666667</v>
      </c>
      <c r="F15" s="4">
        <v>827</v>
      </c>
      <c r="G15" s="1">
        <f t="shared" si="3"/>
        <v>1654</v>
      </c>
      <c r="H15" s="4">
        <v>2.7</v>
      </c>
      <c r="I15" s="1">
        <f t="shared" si="4"/>
        <v>0.27532197375263856</v>
      </c>
      <c r="J15" s="1">
        <f t="shared" si="5"/>
        <v>0.45538254458686417</v>
      </c>
      <c r="K15" s="1">
        <f t="shared" si="0"/>
        <v>61.099203191511094</v>
      </c>
    </row>
    <row r="16" spans="2:11" ht="12.75">
      <c r="B16" s="4">
        <v>11.28</v>
      </c>
      <c r="C16" s="4">
        <v>23.9</v>
      </c>
      <c r="D16" s="1">
        <f t="shared" si="1"/>
        <v>79.66666666666667</v>
      </c>
      <c r="E16" s="1">
        <f t="shared" si="2"/>
        <v>0.89864</v>
      </c>
      <c r="F16" s="4">
        <v>809</v>
      </c>
      <c r="G16" s="1">
        <f t="shared" si="3"/>
        <v>1618</v>
      </c>
      <c r="H16" s="4">
        <v>3.6</v>
      </c>
      <c r="I16" s="1">
        <f t="shared" si="4"/>
        <v>0.36709596500351804</v>
      </c>
      <c r="J16" s="1">
        <f t="shared" si="5"/>
        <v>0.5939612713756921</v>
      </c>
      <c r="K16" s="1">
        <f t="shared" si="0"/>
        <v>66.09557457665942</v>
      </c>
    </row>
    <row r="17" spans="2:11" ht="12.75">
      <c r="B17" s="4">
        <v>11.24</v>
      </c>
      <c r="C17" s="4">
        <v>26.5</v>
      </c>
      <c r="D17" s="1">
        <f t="shared" si="1"/>
        <v>88.33333333333334</v>
      </c>
      <c r="E17" s="1">
        <f t="shared" si="2"/>
        <v>0.9928666666666668</v>
      </c>
      <c r="F17" s="4">
        <v>798</v>
      </c>
      <c r="G17" s="1">
        <f t="shared" si="3"/>
        <v>1596</v>
      </c>
      <c r="H17" s="4">
        <v>4.1</v>
      </c>
      <c r="I17" s="1">
        <f t="shared" si="4"/>
        <v>0.41808151569845103</v>
      </c>
      <c r="J17" s="1">
        <f t="shared" si="5"/>
        <v>0.6672580990547279</v>
      </c>
      <c r="K17" s="1">
        <f t="shared" si="0"/>
        <v>67.20520704908962</v>
      </c>
    </row>
    <row r="18" spans="2:11" ht="12.75">
      <c r="B18" s="4">
        <v>11.18</v>
      </c>
      <c r="C18" s="4">
        <v>30</v>
      </c>
      <c r="D18" s="1">
        <f t="shared" si="1"/>
        <v>100</v>
      </c>
      <c r="E18" s="1">
        <f t="shared" si="2"/>
        <v>1.118</v>
      </c>
      <c r="F18" s="4">
        <v>786</v>
      </c>
      <c r="G18" s="1">
        <f t="shared" si="3"/>
        <v>1572</v>
      </c>
      <c r="H18" s="4">
        <v>4.9</v>
      </c>
      <c r="I18" s="1">
        <f t="shared" si="4"/>
        <v>0.499658396810344</v>
      </c>
      <c r="J18" s="1">
        <f t="shared" si="5"/>
        <v>0.7854629997858608</v>
      </c>
      <c r="K18" s="1">
        <f t="shared" si="0"/>
        <v>70.25608227064943</v>
      </c>
    </row>
    <row r="19" spans="2:11" ht="12.75">
      <c r="B19" s="4">
        <v>11.13</v>
      </c>
      <c r="C19" s="4">
        <v>33</v>
      </c>
      <c r="D19" s="1">
        <f t="shared" si="1"/>
        <v>110</v>
      </c>
      <c r="E19" s="1">
        <f t="shared" si="2"/>
        <v>1.2243000000000002</v>
      </c>
      <c r="F19" s="4">
        <v>776</v>
      </c>
      <c r="G19" s="1">
        <f t="shared" si="3"/>
        <v>1552</v>
      </c>
      <c r="H19" s="4">
        <v>5.5</v>
      </c>
      <c r="I19" s="1">
        <f t="shared" si="4"/>
        <v>0.5608410576442636</v>
      </c>
      <c r="J19" s="1">
        <f t="shared" si="5"/>
        <v>0.8704253214638972</v>
      </c>
      <c r="K19" s="1">
        <f t="shared" si="0"/>
        <v>71.09575442815462</v>
      </c>
    </row>
    <row r="20" spans="2:11" ht="12.75">
      <c r="B20" s="4">
        <v>11.07</v>
      </c>
      <c r="C20" s="4">
        <v>36.4</v>
      </c>
      <c r="D20" s="1">
        <f t="shared" si="1"/>
        <v>121.33333333333333</v>
      </c>
      <c r="E20" s="1">
        <f t="shared" si="2"/>
        <v>1.3431600000000001</v>
      </c>
      <c r="F20" s="4">
        <v>766</v>
      </c>
      <c r="G20" s="1">
        <f t="shared" si="3"/>
        <v>1532</v>
      </c>
      <c r="H20" s="4">
        <v>6.1</v>
      </c>
      <c r="I20" s="1">
        <f t="shared" si="4"/>
        <v>0.6220237184781833</v>
      </c>
      <c r="J20" s="1">
        <f t="shared" si="5"/>
        <v>0.9529403367085767</v>
      </c>
      <c r="K20" s="1">
        <f t="shared" si="0"/>
        <v>70.94764113795651</v>
      </c>
    </row>
    <row r="21" spans="2:11" ht="12.75">
      <c r="B21" s="5">
        <v>10.99</v>
      </c>
      <c r="C21" s="5">
        <v>42.2</v>
      </c>
      <c r="D21" s="1">
        <f t="shared" si="1"/>
        <v>140.66666666666669</v>
      </c>
      <c r="E21" s="1">
        <f t="shared" si="2"/>
        <v>1.545926666666667</v>
      </c>
      <c r="F21" s="5">
        <v>746</v>
      </c>
      <c r="G21" s="1">
        <f t="shared" si="3"/>
        <v>1492</v>
      </c>
      <c r="H21" s="5">
        <v>7.3</v>
      </c>
      <c r="I21" s="1">
        <f t="shared" si="4"/>
        <v>0.7443890401460227</v>
      </c>
      <c r="J21" s="1">
        <f t="shared" si="5"/>
        <v>1.1106284478978659</v>
      </c>
      <c r="K21" s="1">
        <f t="shared" si="0"/>
        <v>71.84224658551284</v>
      </c>
    </row>
    <row r="22" spans="2:11" ht="12.75">
      <c r="B22" s="5">
        <v>10.83</v>
      </c>
      <c r="C22" s="5">
        <v>52.1</v>
      </c>
      <c r="D22" s="1">
        <f t="shared" si="1"/>
        <v>173.66666666666669</v>
      </c>
      <c r="E22" s="1">
        <f t="shared" si="2"/>
        <v>1.88081</v>
      </c>
      <c r="F22" s="5">
        <v>712</v>
      </c>
      <c r="G22" s="1">
        <f t="shared" si="3"/>
        <v>1424</v>
      </c>
      <c r="H22" s="5">
        <v>9.3</v>
      </c>
      <c r="I22" s="1">
        <f t="shared" si="4"/>
        <v>0.948331242925755</v>
      </c>
      <c r="J22" s="1">
        <f t="shared" si="5"/>
        <v>1.3504236899262752</v>
      </c>
      <c r="K22" s="1">
        <f t="shared" si="0"/>
        <v>71.80011218178737</v>
      </c>
    </row>
    <row r="23" ht="12.75">
      <c r="E23" s="1"/>
    </row>
  </sheetData>
  <mergeCells count="3">
    <mergeCell ref="C11:D11"/>
    <mergeCell ref="F11:G11"/>
    <mergeCell ref="H11:I11"/>
  </mergeCells>
  <printOptions/>
  <pageMargins left="0.75" right="0.75" top="1" bottom="1" header="0.5" footer="0.5"/>
  <pageSetup fitToHeight="1" fitToWidth="1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Eguis Periani</cp:lastModifiedBy>
  <cp:lastPrinted>2004-05-04T18:34:05Z</cp:lastPrinted>
  <dcterms:created xsi:type="dcterms:W3CDTF">2003-10-31T13:43:45Z</dcterms:created>
  <dcterms:modified xsi:type="dcterms:W3CDTF">2004-10-10T19:19:38Z</dcterms:modified>
  <cp:category/>
  <cp:version/>
  <cp:contentType/>
  <cp:contentStatus/>
</cp:coreProperties>
</file>